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195" r:id="rId1"/>
    <sheet name="1" sheetId="132" r:id="rId2"/>
    <sheet name="2" sheetId="193" r:id="rId3"/>
  </sheets>
  <definedNames>
    <definedName name="_R1_1">#REF!</definedName>
    <definedName name="_R1_2" localSheetId="2">#REF!</definedName>
    <definedName name="_R1_2">#REF!</definedName>
    <definedName name="_R1_3">#REF!</definedName>
    <definedName name="_R1_4" localSheetId="2">#REF!</definedName>
    <definedName name="_R1_4">#REF!</definedName>
    <definedName name="_R1_5">#REF!</definedName>
    <definedName name="_R2_1">#REF!</definedName>
    <definedName name="_R2_2" localSheetId="2">#REF!</definedName>
    <definedName name="_R2_2">#REF!</definedName>
    <definedName name="_R2_3">#REF!</definedName>
    <definedName name="_R2_4">#REF!</definedName>
    <definedName name="_R3_1">#REF!</definedName>
    <definedName name="_R3_2" localSheetId="2">#REF!</definedName>
    <definedName name="_R3_2">#REF!</definedName>
    <definedName name="_R3_3">#REF!</definedName>
    <definedName name="_R4_1">#REF!</definedName>
    <definedName name="_R4_10" localSheetId="2">#REF!</definedName>
    <definedName name="_R4_10">#REF!</definedName>
    <definedName name="_R4_11" localSheetId="2">#REF!</definedName>
    <definedName name="_R4_11">#REF!</definedName>
    <definedName name="_R4_12" localSheetId="2">#REF!</definedName>
    <definedName name="_R4_12">#REF!</definedName>
    <definedName name="_R4_13" localSheetId="2">#REF!</definedName>
    <definedName name="_R4_13">#REF!</definedName>
    <definedName name="_R4_14" localSheetId="2">#REF!</definedName>
    <definedName name="_R4_14">#REF!</definedName>
    <definedName name="_R4_15" localSheetId="2">#REF!</definedName>
    <definedName name="_R4_15">#REF!</definedName>
    <definedName name="_R4_16" localSheetId="2">#REF!</definedName>
    <definedName name="_R4_16">#REF!</definedName>
    <definedName name="_R4_17" localSheetId="2">#REF!</definedName>
    <definedName name="_R4_17">#REF!</definedName>
    <definedName name="_R4_18" localSheetId="2">#REF!</definedName>
    <definedName name="_R4_18">#REF!</definedName>
    <definedName name="_R4_19" localSheetId="2">#REF!</definedName>
    <definedName name="_R4_19">#REF!</definedName>
    <definedName name="_R4_2">#REF!</definedName>
    <definedName name="_R4_20" localSheetId="2">#REF!</definedName>
    <definedName name="_R4_20">#REF!</definedName>
    <definedName name="_R4_21" localSheetId="2">#REF!</definedName>
    <definedName name="_R4_21">#REF!</definedName>
    <definedName name="_R4_3">#REF!</definedName>
    <definedName name="_R4_4" localSheetId="2">#REF!</definedName>
    <definedName name="_R4_4">#REF!</definedName>
    <definedName name="_R4_5">#REF!</definedName>
    <definedName name="_R4_6">#REF!</definedName>
    <definedName name="_R4_7">#REF!</definedName>
    <definedName name="_R4_8" localSheetId="2">#REF!</definedName>
    <definedName name="_R4_8">#REF!</definedName>
    <definedName name="_R4_9" localSheetId="2">#REF!</definedName>
    <definedName name="_R4_9">#REF!</definedName>
    <definedName name="_R5_1" localSheetId="2">#REF!</definedName>
    <definedName name="_R5_1">#REF!</definedName>
    <definedName name="_R5_2" localSheetId="2">#REF!</definedName>
    <definedName name="_R5_2">#REF!</definedName>
    <definedName name="_R5_3" localSheetId="2">#REF!</definedName>
    <definedName name="_R5_3">#REF!</definedName>
    <definedName name="_R5_4">#REF!</definedName>
    <definedName name="_R5_5" localSheetId="2">#REF!</definedName>
    <definedName name="_R5_5">#REF!</definedName>
    <definedName name="_R5_6" localSheetId="2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J5" i="193" l="1"/>
  <c r="J6" i="193"/>
  <c r="J7" i="193"/>
  <c r="J8" i="193"/>
  <c r="J9" i="193"/>
  <c r="J10" i="193"/>
  <c r="J11" i="193"/>
  <c r="J12" i="193"/>
  <c r="J13" i="193"/>
  <c r="J14" i="193"/>
  <c r="J15" i="193"/>
  <c r="J16" i="193"/>
  <c r="J17" i="193"/>
  <c r="J18" i="193"/>
  <c r="J19" i="193"/>
  <c r="J20" i="193"/>
  <c r="J22" i="193"/>
  <c r="J23" i="193"/>
  <c r="I5" i="193"/>
  <c r="I6" i="193"/>
  <c r="I7" i="193"/>
  <c r="I8" i="193"/>
  <c r="I9" i="193"/>
  <c r="I10" i="193"/>
  <c r="I11" i="193"/>
  <c r="I12" i="193"/>
  <c r="I13" i="193"/>
  <c r="I14" i="193"/>
  <c r="I15" i="193"/>
  <c r="I16" i="193"/>
  <c r="I17" i="193"/>
  <c r="I18" i="193"/>
  <c r="I19" i="193"/>
  <c r="I20" i="193"/>
  <c r="I22" i="193"/>
  <c r="I23" i="193"/>
  <c r="F5" i="193"/>
  <c r="F6" i="193"/>
  <c r="F7" i="193"/>
  <c r="F8" i="193"/>
  <c r="F9" i="193"/>
  <c r="F10" i="193"/>
  <c r="F11" i="193"/>
  <c r="F12" i="193"/>
  <c r="F13" i="193"/>
  <c r="F14" i="193"/>
  <c r="F15" i="193"/>
  <c r="F16" i="193"/>
  <c r="F17" i="193"/>
  <c r="F18" i="193"/>
  <c r="F19" i="193"/>
  <c r="F20" i="193"/>
  <c r="F22" i="193"/>
  <c r="F23" i="193"/>
  <c r="C4" i="193"/>
  <c r="D4" i="193"/>
  <c r="H4" i="193" s="1"/>
  <c r="E4" i="193"/>
  <c r="F4" i="193" s="1"/>
  <c r="B4" i="193"/>
  <c r="I5" i="132"/>
  <c r="I6" i="132"/>
  <c r="J5" i="132"/>
  <c r="J6" i="132"/>
  <c r="G4" i="193" l="1"/>
  <c r="J4" i="193" s="1"/>
  <c r="F5" i="132"/>
  <c r="F6" i="132"/>
  <c r="C4" i="132"/>
  <c r="D4" i="132"/>
  <c r="G4" i="132" s="1"/>
  <c r="E4" i="132"/>
  <c r="F4" i="132" s="1"/>
  <c r="B4" i="132"/>
  <c r="H4" i="132" l="1"/>
  <c r="I4" i="132" s="1"/>
  <c r="I4" i="193"/>
  <c r="J4" i="132" l="1"/>
</calcChain>
</file>

<file path=xl/sharedStrings.xml><?xml version="1.0" encoding="utf-8"?>
<sst xmlns="http://schemas.openxmlformats.org/spreadsheetml/2006/main" count="53" uniqueCount="38">
  <si>
    <t>Centros Privados</t>
  </si>
  <si>
    <t>València</t>
  </si>
  <si>
    <t>Alumnado matriculado</t>
  </si>
  <si>
    <t>-</t>
  </si>
  <si>
    <t>Total</t>
  </si>
  <si>
    <t xml:space="preserve"> 1. Ciutat Vella</t>
  </si>
  <si>
    <t xml:space="preserve"> 3. Extramurs</t>
  </si>
  <si>
    <t xml:space="preserve"> 4. Campanar</t>
  </si>
  <si>
    <t xml:space="preserve"> 8. Patraix</t>
  </si>
  <si>
    <t xml:space="preserve"> 9. Jesús</t>
  </si>
  <si>
    <t>10. Quatre Carreres</t>
  </si>
  <si>
    <t>11. Poblats Marítims</t>
  </si>
  <si>
    <t>12. Camins al Grau</t>
  </si>
  <si>
    <t>13. Algirós</t>
  </si>
  <si>
    <t>Centros Públicos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</si>
  <si>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</si>
  <si>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</si>
  <si>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</si>
  <si>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</si>
  <si>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</si>
  <si>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</si>
  <si>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 xml:space="preserve"> 2. l'Eixample</t>
  </si>
  <si>
    <t xml:space="preserve"> 5. la Saïdia</t>
  </si>
  <si>
    <t xml:space="preserve"> 6. el Pla del Real</t>
  </si>
  <si>
    <t xml:space="preserve"> 7. l'Olivereta</t>
  </si>
  <si>
    <t>Número de centros</t>
  </si>
  <si>
    <t>Alumnado presentado</t>
  </si>
  <si>
    <t>Alumnado apto</t>
  </si>
  <si>
    <t>Porcentaje alumnado apto</t>
  </si>
  <si>
    <t>Media expediente de Bachillerato</t>
  </si>
  <si>
    <t>Media PAU</t>
  </si>
  <si>
    <t>Diferencia entre media expediente y media PAU</t>
  </si>
  <si>
    <t>Nota: La nota media PAU corresponde a la nota media de la Fase Obligatoria.</t>
  </si>
  <si>
    <t>Fuente: Conselleria de Innovación, Universidades, Ciencia y Sociedad Digital. Oficina de Estadística. Ajuntament de València.</t>
  </si>
  <si>
    <t>Media Nota de Acceso a la Universidad</t>
  </si>
  <si>
    <t>RESULTADOS DE BACHILLERATO Y NOTAS PAU</t>
  </si>
  <si>
    <t>1. Resultados de Bachillerato y notas PAU según titularidad del centro. Curso 2021/2022.</t>
  </si>
  <si>
    <t>2. Resultados de Bachillerato y notas PAU por distrito. Curso 2021/22.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</si>
</sst>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&quot; &quot;[$€-C0A];[Red]&quot;-&quot;#,##0.00&quot; &quot;[$€-C0A]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14">
    <xf numFmtId="0" fontId="0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7" fillId="0" borderId="0"/>
    <xf numFmtId="0" fontId="9" fillId="0" borderId="0"/>
    <xf numFmtId="0" fontId="10" fillId="0" borderId="0"/>
    <xf numFmtId="165" fontId="10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37">
    <xf numFmtId="0" fontId="0" fillId="0" borderId="0" xfId="0"/>
    <xf numFmtId="0" fontId="1" fillId="0" borderId="0" xfId="0" applyFont="1" applyFill="1" applyBorder="1"/>
    <xf numFmtId="0" fontId="3" fillId="0" borderId="0" xfId="0" applyFont="1"/>
    <xf numFmtId="0" fontId="4" fillId="2" borderId="0" xfId="0" applyFont="1" applyFill="1" applyAlignment="1"/>
    <xf numFmtId="3" fontId="3" fillId="3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5" fillId="0" borderId="0" xfId="0" applyFont="1"/>
    <xf numFmtId="164" fontId="3" fillId="0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/>
    <xf numFmtId="0" fontId="4" fillId="2" borderId="0" xfId="0" applyFont="1" applyFill="1" applyBorder="1"/>
    <xf numFmtId="0" fontId="3" fillId="3" borderId="0" xfId="0" applyFont="1" applyFill="1" applyBorder="1" applyAlignment="1">
      <alignment horizontal="left" indent="1"/>
    </xf>
    <xf numFmtId="3" fontId="3" fillId="3" borderId="0" xfId="0" applyNumberFormat="1" applyFont="1" applyFill="1" applyBorder="1"/>
    <xf numFmtId="3" fontId="3" fillId="3" borderId="0" xfId="0" quotePrefix="1" applyNumberFormat="1" applyFont="1" applyFill="1" applyAlignment="1">
      <alignment horizontal="right"/>
    </xf>
    <xf numFmtId="0" fontId="3" fillId="0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6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3" fontId="6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 applyBorder="1"/>
    <xf numFmtId="164" fontId="3" fillId="3" borderId="0" xfId="0" applyNumberFormat="1" applyFont="1" applyFill="1" applyBorder="1"/>
    <xf numFmtId="4" fontId="6" fillId="0" borderId="0" xfId="0" applyNumberFormat="1" applyFont="1" applyFill="1"/>
    <xf numFmtId="4" fontId="3" fillId="3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3" fillId="3" borderId="0" xfId="0" quotePrefix="1" applyNumberFormat="1" applyFont="1" applyFill="1" applyAlignment="1">
      <alignment horizontal="right"/>
    </xf>
    <xf numFmtId="4" fontId="3" fillId="0" borderId="0" xfId="0" applyNumberFormat="1" applyFont="1" applyFill="1" applyBorder="1"/>
    <xf numFmtId="4" fontId="3" fillId="3" borderId="0" xfId="0" applyNumberFormat="1" applyFont="1" applyFill="1" applyBorder="1"/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164" fontId="6" fillId="0" borderId="0" xfId="0" applyNumberFormat="1" applyFont="1" applyFill="1" applyBorder="1"/>
    <xf numFmtId="4" fontId="6" fillId="0" borderId="0" xfId="0" applyNumberFormat="1" applyFont="1" applyFill="1" applyBorder="1"/>
    <xf numFmtId="0" fontId="14" fillId="0" borderId="0" xfId="0" applyFont="1"/>
    <xf numFmtId="0" fontId="14" fillId="0" borderId="0" xfId="0" applyFont="1" applyFill="1" applyBorder="1"/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2.75"/>
  <sheetData>
    <row r="1" spans="1:1" ht="15.75" customHeight="1">
      <c r="A1" s="35" t="s">
        <v>35</v>
      </c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J8"/>
  <sheetViews>
    <sheetView workbookViewId="0"/>
  </sheetViews>
  <sheetFormatPr baseColWidth="10" defaultColWidth="11.42578125" defaultRowHeight="15" customHeight="1"/>
  <cols>
    <col min="1" max="1" width="16" style="1" customWidth="1"/>
    <col min="2" max="2" width="12.7109375" style="1" customWidth="1"/>
    <col min="3" max="3" width="12.42578125" style="1" customWidth="1"/>
    <col min="4" max="4" width="10.7109375" style="1" customWidth="1"/>
    <col min="5" max="5" width="10.28515625" style="1" customWidth="1"/>
    <col min="6" max="6" width="11.28515625" style="1" customWidth="1"/>
    <col min="7" max="7" width="13.5703125" style="1" customWidth="1"/>
    <col min="8" max="8" width="9.85546875" style="1" customWidth="1"/>
    <col min="9" max="9" width="14.7109375" style="1" customWidth="1"/>
    <col min="10" max="10" width="16.28515625" style="1" customWidth="1"/>
    <col min="11" max="16384" width="11.42578125" style="1"/>
  </cols>
  <sheetData>
    <row r="1" spans="1:10" ht="15.75" customHeight="1">
      <c r="A1" s="36" t="s">
        <v>36</v>
      </c>
      <c r="B1" s="9"/>
      <c r="C1" s="9"/>
      <c r="D1" s="9"/>
      <c r="E1" s="9"/>
      <c r="F1" s="9"/>
      <c r="G1" s="9"/>
      <c r="H1" s="9"/>
      <c r="I1" s="9"/>
      <c r="J1" s="9"/>
    </row>
    <row r="2" spans="1:10" ht="15" customHeigh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45" customHeight="1">
      <c r="A3" s="12"/>
      <c r="B3" s="32" t="s">
        <v>25</v>
      </c>
      <c r="C3" s="32" t="s">
        <v>2</v>
      </c>
      <c r="D3" s="32" t="s">
        <v>26</v>
      </c>
      <c r="E3" s="32" t="s">
        <v>27</v>
      </c>
      <c r="F3" s="32" t="s">
        <v>28</v>
      </c>
      <c r="G3" s="32" t="s">
        <v>29</v>
      </c>
      <c r="H3" s="32" t="s">
        <v>30</v>
      </c>
      <c r="I3" s="32" t="s">
        <v>34</v>
      </c>
      <c r="J3" s="31" t="s">
        <v>31</v>
      </c>
    </row>
    <row r="4" spans="1:10" ht="15" customHeight="1">
      <c r="A4" s="18" t="s">
        <v>4</v>
      </c>
      <c r="B4" s="23">
        <f>SUM(B5:B6)</f>
        <v>68</v>
      </c>
      <c r="C4" s="23">
        <f t="shared" ref="C4:E4" si="0">SUM(C5:C6)</f>
        <v>4086</v>
      </c>
      <c r="D4" s="23">
        <f t="shared" si="0"/>
        <v>4054</v>
      </c>
      <c r="E4" s="23">
        <f t="shared" si="0"/>
        <v>3895</v>
      </c>
      <c r="F4" s="33">
        <f>100*E4/D4</f>
        <v>96.077947705969407</v>
      </c>
      <c r="G4" s="34">
        <f>(G5*$D$5 + G6*$D$6)/$D$4</f>
        <v>7.7727923038973836</v>
      </c>
      <c r="H4" s="34">
        <f>(H5*$D$5 + H6*$D$6)/$D$4</f>
        <v>6.4878492846571296</v>
      </c>
      <c r="I4" s="34">
        <f>0.6*G4+0.4*H4</f>
        <v>7.2588150962012818</v>
      </c>
      <c r="J4" s="34">
        <f>G4-H4</f>
        <v>1.284943019240254</v>
      </c>
    </row>
    <row r="5" spans="1:10" ht="15" customHeight="1">
      <c r="A5" s="13" t="s">
        <v>14</v>
      </c>
      <c r="B5" s="14">
        <v>33</v>
      </c>
      <c r="C5" s="14">
        <v>1818</v>
      </c>
      <c r="D5" s="14">
        <v>1801</v>
      </c>
      <c r="E5" s="14">
        <v>1724</v>
      </c>
      <c r="F5" s="24">
        <f t="shared" ref="F5:F6" si="1">100*E5/D5</f>
        <v>95.724597445863409</v>
      </c>
      <c r="G5" s="30">
        <v>7.6190721821210401</v>
      </c>
      <c r="H5" s="30">
        <v>6.3546846196557496</v>
      </c>
      <c r="I5" s="30">
        <f t="shared" ref="I5:I6" si="2">0.6*G5+0.4*H5</f>
        <v>7.1133171571349241</v>
      </c>
      <c r="J5" s="30">
        <f t="shared" ref="J5:J6" si="3">G5-H5</f>
        <v>1.2643875624652905</v>
      </c>
    </row>
    <row r="6" spans="1:10" ht="15" customHeight="1">
      <c r="A6" s="10" t="s">
        <v>0</v>
      </c>
      <c r="B6" s="11">
        <v>35</v>
      </c>
      <c r="C6" s="11">
        <v>2268</v>
      </c>
      <c r="D6" s="11">
        <v>2253</v>
      </c>
      <c r="E6" s="11">
        <v>2171</v>
      </c>
      <c r="F6" s="19">
        <f t="shared" si="1"/>
        <v>96.360408344429644</v>
      </c>
      <c r="G6" s="29">
        <v>7.89567288060364</v>
      </c>
      <c r="H6" s="29">
        <v>6.5942982689746996</v>
      </c>
      <c r="I6" s="29">
        <f t="shared" si="2"/>
        <v>7.375123035952063</v>
      </c>
      <c r="J6" s="29">
        <f t="shared" si="3"/>
        <v>1.3013746116289404</v>
      </c>
    </row>
    <row r="7" spans="1:10" ht="12.75">
      <c r="A7" s="6" t="s">
        <v>32</v>
      </c>
    </row>
    <row r="8" spans="1:10" ht="12.75">
      <c r="A8" s="6" t="s">
        <v>33</v>
      </c>
    </row>
  </sheetData>
  <phoneticPr fontId="0" type="noConversion"/>
  <pageMargins left="0.39370078740157477" right="0.39370078740157477" top="0.59055118110236215" bottom="0.59055118110236215" header="0" footer="0"/>
  <pageSetup paperSize="9" scale="76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26"/>
  <sheetViews>
    <sheetView workbookViewId="0"/>
  </sheetViews>
  <sheetFormatPr baseColWidth="10" defaultColWidth="11.42578125" defaultRowHeight="15" customHeight="1"/>
  <cols>
    <col min="1" max="1" width="20.85546875" style="1" customWidth="1"/>
    <col min="2" max="2" width="10" style="1" bestFit="1" customWidth="1"/>
    <col min="3" max="3" width="11.140625" style="1" bestFit="1" customWidth="1"/>
    <col min="4" max="4" width="10" style="1" bestFit="1" customWidth="1"/>
    <col min="5" max="5" width="9.28515625" style="1" bestFit="1" customWidth="1"/>
    <col min="6" max="6" width="13" style="1" bestFit="1" customWidth="1"/>
    <col min="7" max="7" width="13.42578125" style="1" customWidth="1"/>
    <col min="8" max="8" width="11.85546875" style="1" customWidth="1"/>
    <col min="9" max="9" width="14.42578125" style="1" customWidth="1"/>
    <col min="10" max="10" width="15.85546875" style="1" customWidth="1"/>
    <col min="11" max="11" width="11.7109375" style="1" customWidth="1"/>
    <col min="12" max="12" width="15.7109375" style="1" customWidth="1"/>
    <col min="13" max="16384" width="11.42578125" style="1"/>
  </cols>
  <sheetData>
    <row r="1" spans="1:10" ht="15.75" customHeight="1">
      <c r="A1" s="36" t="s">
        <v>37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8" customHeight="1">
      <c r="A3" s="3"/>
      <c r="B3" s="32" t="s">
        <v>25</v>
      </c>
      <c r="C3" s="32" t="s">
        <v>2</v>
      </c>
      <c r="D3" s="32" t="s">
        <v>26</v>
      </c>
      <c r="E3" s="32" t="s">
        <v>27</v>
      </c>
      <c r="F3" s="32" t="s">
        <v>28</v>
      </c>
      <c r="G3" s="32" t="s">
        <v>29</v>
      </c>
      <c r="H3" s="32" t="s">
        <v>30</v>
      </c>
      <c r="I3" s="32" t="s">
        <v>34</v>
      </c>
      <c r="J3" s="31" t="s">
        <v>31</v>
      </c>
    </row>
    <row r="4" spans="1:10" ht="15" customHeight="1">
      <c r="A4" s="21" t="s">
        <v>1</v>
      </c>
      <c r="B4" s="20">
        <f>SUM(B5:B23)</f>
        <v>68</v>
      </c>
      <c r="C4" s="20">
        <f t="shared" ref="C4:E4" si="0">SUM(C5:C23)</f>
        <v>4086</v>
      </c>
      <c r="D4" s="20">
        <f t="shared" si="0"/>
        <v>4054</v>
      </c>
      <c r="E4" s="20">
        <f t="shared" si="0"/>
        <v>3895</v>
      </c>
      <c r="F4" s="22">
        <f>100*E4/D4</f>
        <v>96.077947705969407</v>
      </c>
      <c r="G4" s="25">
        <f>(G5*$D$5+G6*$D$6+G7*$D$7+G8*$D$8+G9*$D$9+G10*$D$10+G11*$D$11+G12*$D$12+G13*$D$13+G14*$D$14+G15*$D$15+G16*$D$16+G17*$D$17+G18*$D$18+G19*$D$19+G20*$D$20+G22*$D$22+G23*$D$23)/$D$4</f>
        <v>7.7727923038973854</v>
      </c>
      <c r="H4" s="25">
        <f>(H5*$D$5+H6*$D$6+H7*$D$7+H8*$D$8+H9*$D$9+H10*$D$10+H11*$D$11+H12*$D$12+H13*$D$13+H14*$D$14+H15*$D$15+H16*$D$16+H17*$D$17+H18*$D$18+H19*$D$19+H20*$D$20+H22*$D$22+H23*$D$23)/$D$4</f>
        <v>6.4878492846571278</v>
      </c>
      <c r="I4" s="25">
        <f>G4*0.6+H4*0.4</f>
        <v>7.2588150962012818</v>
      </c>
      <c r="J4" s="25">
        <f>G4-H4</f>
        <v>1.2849430192402576</v>
      </c>
    </row>
    <row r="5" spans="1:10" ht="15" customHeight="1">
      <c r="A5" s="17" t="s">
        <v>5</v>
      </c>
      <c r="B5" s="4">
        <v>4</v>
      </c>
      <c r="C5" s="4">
        <v>389</v>
      </c>
      <c r="D5" s="4">
        <v>385</v>
      </c>
      <c r="E5" s="4">
        <v>369</v>
      </c>
      <c r="F5" s="8">
        <f t="shared" ref="F5:F23" si="1">100*E5/D5</f>
        <v>95.84415584415585</v>
      </c>
      <c r="G5" s="26">
        <v>7.6826701298701296</v>
      </c>
      <c r="H5" s="26">
        <v>6.6431194805194798</v>
      </c>
      <c r="I5" s="26">
        <f t="shared" ref="I5:I23" si="2">G5*0.6+H5*0.4</f>
        <v>7.2668498701298692</v>
      </c>
      <c r="J5" s="26">
        <f t="shared" ref="J5:J23" si="3">G5-H5</f>
        <v>1.0395506493506499</v>
      </c>
    </row>
    <row r="6" spans="1:10" ht="15" customHeight="1">
      <c r="A6" s="16" t="s">
        <v>21</v>
      </c>
      <c r="B6" s="5">
        <v>5</v>
      </c>
      <c r="C6" s="5">
        <v>400</v>
      </c>
      <c r="D6" s="5">
        <v>396</v>
      </c>
      <c r="E6" s="5">
        <v>383</v>
      </c>
      <c r="F6" s="7">
        <f t="shared" si="1"/>
        <v>96.717171717171723</v>
      </c>
      <c r="G6" s="27">
        <v>7.8983156565656598</v>
      </c>
      <c r="H6" s="27">
        <v>6.72863636363636</v>
      </c>
      <c r="I6" s="27">
        <f t="shared" si="2"/>
        <v>7.4304439393939399</v>
      </c>
      <c r="J6" s="27">
        <f t="shared" si="3"/>
        <v>1.1696792929292998</v>
      </c>
    </row>
    <row r="7" spans="1:10" ht="15" customHeight="1">
      <c r="A7" s="17" t="s">
        <v>6</v>
      </c>
      <c r="B7" s="4">
        <v>6</v>
      </c>
      <c r="C7" s="4">
        <v>476</v>
      </c>
      <c r="D7" s="4">
        <v>472</v>
      </c>
      <c r="E7" s="4">
        <v>440</v>
      </c>
      <c r="F7" s="8">
        <f t="shared" si="1"/>
        <v>93.220338983050851</v>
      </c>
      <c r="G7" s="26">
        <v>7.7815508474576296</v>
      </c>
      <c r="H7" s="26">
        <v>6.3562139830508499</v>
      </c>
      <c r="I7" s="26">
        <f t="shared" si="2"/>
        <v>7.2114161016949172</v>
      </c>
      <c r="J7" s="26">
        <f t="shared" si="3"/>
        <v>1.4253368644067796</v>
      </c>
    </row>
    <row r="8" spans="1:10" ht="15" customHeight="1">
      <c r="A8" s="16" t="s">
        <v>7</v>
      </c>
      <c r="B8" s="5">
        <v>5</v>
      </c>
      <c r="C8" s="5">
        <v>296</v>
      </c>
      <c r="D8" s="5">
        <v>294</v>
      </c>
      <c r="E8" s="5">
        <v>274</v>
      </c>
      <c r="F8" s="7">
        <f t="shared" si="1"/>
        <v>93.197278911564624</v>
      </c>
      <c r="G8" s="27">
        <v>7.8126360544217697</v>
      </c>
      <c r="H8" s="27">
        <v>6.3675748299319697</v>
      </c>
      <c r="I8" s="27">
        <f t="shared" si="2"/>
        <v>7.2346115646258493</v>
      </c>
      <c r="J8" s="27">
        <f t="shared" si="3"/>
        <v>1.4450612244898</v>
      </c>
    </row>
    <row r="9" spans="1:10" ht="15" customHeight="1">
      <c r="A9" s="17" t="s">
        <v>22</v>
      </c>
      <c r="B9" s="4">
        <v>6</v>
      </c>
      <c r="C9" s="4">
        <v>389</v>
      </c>
      <c r="D9" s="4">
        <v>387</v>
      </c>
      <c r="E9" s="4">
        <v>377</v>
      </c>
      <c r="F9" s="8">
        <f t="shared" si="1"/>
        <v>97.41602067183463</v>
      </c>
      <c r="G9" s="26">
        <v>7.9112196382428897</v>
      </c>
      <c r="H9" s="26">
        <v>6.5959844961240304</v>
      </c>
      <c r="I9" s="26">
        <f t="shared" si="2"/>
        <v>7.3851255813953465</v>
      </c>
      <c r="J9" s="26">
        <f t="shared" si="3"/>
        <v>1.3152351421188593</v>
      </c>
    </row>
    <row r="10" spans="1:10" ht="15" customHeight="1">
      <c r="A10" s="16" t="s">
        <v>23</v>
      </c>
      <c r="B10" s="5">
        <v>5</v>
      </c>
      <c r="C10" s="5">
        <v>401</v>
      </c>
      <c r="D10" s="5">
        <v>400</v>
      </c>
      <c r="E10" s="5">
        <v>386</v>
      </c>
      <c r="F10" s="7">
        <f t="shared" si="1"/>
        <v>96.5</v>
      </c>
      <c r="G10" s="27">
        <v>7.9276049999999998</v>
      </c>
      <c r="H10" s="27">
        <v>6.6755224999999996</v>
      </c>
      <c r="I10" s="27">
        <f t="shared" si="2"/>
        <v>7.4267719999999997</v>
      </c>
      <c r="J10" s="27">
        <f t="shared" si="3"/>
        <v>1.2520825000000002</v>
      </c>
    </row>
    <row r="11" spans="1:10" ht="15" customHeight="1">
      <c r="A11" s="17" t="s">
        <v>24</v>
      </c>
      <c r="B11" s="4">
        <v>6</v>
      </c>
      <c r="C11" s="4">
        <v>282</v>
      </c>
      <c r="D11" s="4">
        <v>278</v>
      </c>
      <c r="E11" s="4">
        <v>270</v>
      </c>
      <c r="F11" s="8">
        <f t="shared" si="1"/>
        <v>97.122302158273385</v>
      </c>
      <c r="G11" s="26">
        <v>7.7047733812949604</v>
      </c>
      <c r="H11" s="26">
        <v>6.45034892086331</v>
      </c>
      <c r="I11" s="26">
        <f t="shared" si="2"/>
        <v>7.2030035971223008</v>
      </c>
      <c r="J11" s="26">
        <f t="shared" si="3"/>
        <v>1.2544244604316503</v>
      </c>
    </row>
    <row r="12" spans="1:10" ht="15" customHeight="1">
      <c r="A12" s="16" t="s">
        <v>8</v>
      </c>
      <c r="B12" s="5">
        <v>3</v>
      </c>
      <c r="C12" s="5">
        <v>142</v>
      </c>
      <c r="D12" s="5">
        <v>142</v>
      </c>
      <c r="E12" s="5">
        <v>136</v>
      </c>
      <c r="F12" s="7">
        <f t="shared" si="1"/>
        <v>95.774647887323937</v>
      </c>
      <c r="G12" s="27">
        <v>7.7721056338028198</v>
      </c>
      <c r="H12" s="27">
        <v>6.3687042253521096</v>
      </c>
      <c r="I12" s="27">
        <f t="shared" si="2"/>
        <v>7.2107450704225364</v>
      </c>
      <c r="J12" s="27">
        <f t="shared" si="3"/>
        <v>1.4034014084507103</v>
      </c>
    </row>
    <row r="13" spans="1:10" ht="15" customHeight="1">
      <c r="A13" s="17" t="s">
        <v>9</v>
      </c>
      <c r="B13" s="4">
        <v>1</v>
      </c>
      <c r="C13" s="4">
        <v>60</v>
      </c>
      <c r="D13" s="4">
        <v>60</v>
      </c>
      <c r="E13" s="4">
        <v>59</v>
      </c>
      <c r="F13" s="8">
        <f t="shared" si="1"/>
        <v>98.333333333333329</v>
      </c>
      <c r="G13" s="26">
        <v>7.649</v>
      </c>
      <c r="H13" s="26">
        <v>6.3120000000000003</v>
      </c>
      <c r="I13" s="26">
        <f t="shared" si="2"/>
        <v>7.1142000000000003</v>
      </c>
      <c r="J13" s="26">
        <f t="shared" si="3"/>
        <v>1.3369999999999997</v>
      </c>
    </row>
    <row r="14" spans="1:10" ht="15" customHeight="1">
      <c r="A14" s="16" t="s">
        <v>10</v>
      </c>
      <c r="B14" s="5">
        <v>5</v>
      </c>
      <c r="C14" s="5">
        <v>243</v>
      </c>
      <c r="D14" s="5">
        <v>243</v>
      </c>
      <c r="E14" s="5">
        <v>234</v>
      </c>
      <c r="F14" s="7">
        <f t="shared" si="1"/>
        <v>96.296296296296291</v>
      </c>
      <c r="G14" s="27">
        <v>7.7391687242798399</v>
      </c>
      <c r="H14" s="27">
        <v>6.2715349794238699</v>
      </c>
      <c r="I14" s="27">
        <f t="shared" si="2"/>
        <v>7.1521152263374521</v>
      </c>
      <c r="J14" s="27">
        <f t="shared" si="3"/>
        <v>1.46763374485597</v>
      </c>
    </row>
    <row r="15" spans="1:10" ht="15" customHeight="1">
      <c r="A15" s="17" t="s">
        <v>11</v>
      </c>
      <c r="B15" s="4">
        <v>3</v>
      </c>
      <c r="C15" s="4">
        <v>110</v>
      </c>
      <c r="D15" s="4">
        <v>109</v>
      </c>
      <c r="E15" s="15">
        <v>107</v>
      </c>
      <c r="F15" s="8">
        <f t="shared" si="1"/>
        <v>98.165137614678898</v>
      </c>
      <c r="G15" s="26">
        <v>7.5887247706421999</v>
      </c>
      <c r="H15" s="28">
        <v>6.3335045871559599</v>
      </c>
      <c r="I15" s="28">
        <f t="shared" si="2"/>
        <v>7.0866366972477035</v>
      </c>
      <c r="J15" s="26">
        <f t="shared" si="3"/>
        <v>1.25522018348624</v>
      </c>
    </row>
    <row r="16" spans="1:10" ht="15" customHeight="1">
      <c r="A16" s="16" t="s">
        <v>12</v>
      </c>
      <c r="B16" s="5">
        <v>4</v>
      </c>
      <c r="C16" s="5">
        <v>204</v>
      </c>
      <c r="D16" s="5">
        <v>204</v>
      </c>
      <c r="E16" s="5">
        <v>196</v>
      </c>
      <c r="F16" s="7">
        <f t="shared" si="1"/>
        <v>96.078431372549019</v>
      </c>
      <c r="G16" s="27">
        <v>7.6555392156862698</v>
      </c>
      <c r="H16" s="27">
        <v>6.3522941176470598</v>
      </c>
      <c r="I16" s="27">
        <f t="shared" si="2"/>
        <v>7.1342411764705851</v>
      </c>
      <c r="J16" s="27">
        <f t="shared" si="3"/>
        <v>1.3032450980392101</v>
      </c>
    </row>
    <row r="17" spans="1:10" ht="15" customHeight="1">
      <c r="A17" s="17" t="s">
        <v>13</v>
      </c>
      <c r="B17" s="4">
        <v>4</v>
      </c>
      <c r="C17" s="4">
        <v>250</v>
      </c>
      <c r="D17" s="4">
        <v>245</v>
      </c>
      <c r="E17" s="4">
        <v>232</v>
      </c>
      <c r="F17" s="8">
        <f t="shared" si="1"/>
        <v>94.693877551020407</v>
      </c>
      <c r="G17" s="26">
        <v>7.5726612244898002</v>
      </c>
      <c r="H17" s="26">
        <v>6.3517102040816296</v>
      </c>
      <c r="I17" s="26">
        <f t="shared" si="2"/>
        <v>7.0842808163265314</v>
      </c>
      <c r="J17" s="26">
        <f t="shared" si="3"/>
        <v>1.2209510204081706</v>
      </c>
    </row>
    <row r="18" spans="1:10" ht="15" customHeight="1">
      <c r="A18" s="16" t="s">
        <v>15</v>
      </c>
      <c r="B18" s="5">
        <v>2</v>
      </c>
      <c r="C18" s="5">
        <v>115</v>
      </c>
      <c r="D18" s="5">
        <v>114</v>
      </c>
      <c r="E18" s="5">
        <v>114</v>
      </c>
      <c r="F18" s="7">
        <f t="shared" si="1"/>
        <v>100</v>
      </c>
      <c r="G18" s="27">
        <v>8.1149649122806995</v>
      </c>
      <c r="H18" s="27">
        <v>6.9328596491228103</v>
      </c>
      <c r="I18" s="27">
        <f t="shared" si="2"/>
        <v>7.642122807017544</v>
      </c>
      <c r="J18" s="27">
        <f t="shared" si="3"/>
        <v>1.1821052631578892</v>
      </c>
    </row>
    <row r="19" spans="1:10" ht="15" customHeight="1">
      <c r="A19" s="17" t="s">
        <v>16</v>
      </c>
      <c r="B19" s="4">
        <v>4</v>
      </c>
      <c r="C19" s="4">
        <v>125</v>
      </c>
      <c r="D19" s="4">
        <v>124</v>
      </c>
      <c r="E19" s="4">
        <v>120</v>
      </c>
      <c r="F19" s="8">
        <f t="shared" si="1"/>
        <v>96.774193548387103</v>
      </c>
      <c r="G19" s="26">
        <v>7.9059838709677397</v>
      </c>
      <c r="H19" s="26">
        <v>6.4122500000000002</v>
      </c>
      <c r="I19" s="26">
        <f t="shared" si="2"/>
        <v>7.3084903225806439</v>
      </c>
      <c r="J19" s="26">
        <f t="shared" si="3"/>
        <v>1.4937338709677395</v>
      </c>
    </row>
    <row r="20" spans="1:10" ht="15" customHeight="1">
      <c r="A20" s="16" t="s">
        <v>17</v>
      </c>
      <c r="B20" s="5">
        <v>1</v>
      </c>
      <c r="C20" s="5">
        <v>37</v>
      </c>
      <c r="D20" s="5">
        <v>37</v>
      </c>
      <c r="E20" s="5">
        <v>37</v>
      </c>
      <c r="F20" s="7">
        <f t="shared" si="1"/>
        <v>100</v>
      </c>
      <c r="G20" s="27">
        <v>7.5419999999999998</v>
      </c>
      <c r="H20" s="27">
        <v>6.6929999999999996</v>
      </c>
      <c r="I20" s="27">
        <f t="shared" si="2"/>
        <v>7.2023999999999999</v>
      </c>
      <c r="J20" s="27">
        <f t="shared" si="3"/>
        <v>0.8490000000000002</v>
      </c>
    </row>
    <row r="21" spans="1:10" ht="15" customHeight="1">
      <c r="A21" s="17" t="s">
        <v>18</v>
      </c>
      <c r="B21" s="4">
        <v>0</v>
      </c>
      <c r="C21" s="4">
        <v>0</v>
      </c>
      <c r="D21" s="4">
        <v>0</v>
      </c>
      <c r="E21" s="4">
        <v>0</v>
      </c>
      <c r="F21" s="4" t="s">
        <v>3</v>
      </c>
      <c r="G21" s="4" t="s">
        <v>3</v>
      </c>
      <c r="H21" s="4" t="s">
        <v>3</v>
      </c>
      <c r="I21" s="4" t="s">
        <v>3</v>
      </c>
      <c r="J21" s="4" t="s">
        <v>3</v>
      </c>
    </row>
    <row r="22" spans="1:10" ht="15" customHeight="1">
      <c r="A22" s="16" t="s">
        <v>19</v>
      </c>
      <c r="B22" s="5">
        <v>2</v>
      </c>
      <c r="C22" s="5">
        <v>109</v>
      </c>
      <c r="D22" s="5">
        <v>106</v>
      </c>
      <c r="E22" s="5">
        <v>105</v>
      </c>
      <c r="F22" s="7">
        <f t="shared" si="1"/>
        <v>99.056603773584911</v>
      </c>
      <c r="G22" s="27">
        <v>7.4738773584905704</v>
      </c>
      <c r="H22" s="27">
        <v>6.3310283018867901</v>
      </c>
      <c r="I22" s="27">
        <f t="shared" si="2"/>
        <v>7.016737735849059</v>
      </c>
      <c r="J22" s="27">
        <f t="shared" si="3"/>
        <v>1.1428490566037803</v>
      </c>
    </row>
    <row r="23" spans="1:10" ht="15" customHeight="1">
      <c r="A23" s="17" t="s">
        <v>20</v>
      </c>
      <c r="B23" s="4">
        <v>2</v>
      </c>
      <c r="C23" s="4">
        <v>58</v>
      </c>
      <c r="D23" s="4">
        <v>58</v>
      </c>
      <c r="E23" s="4">
        <v>56</v>
      </c>
      <c r="F23" s="8">
        <f t="shared" si="1"/>
        <v>96.551724137931032</v>
      </c>
      <c r="G23" s="26">
        <v>7.1859999999999999</v>
      </c>
      <c r="H23" s="26">
        <v>5.8224999999999998</v>
      </c>
      <c r="I23" s="26">
        <f t="shared" si="2"/>
        <v>6.6405999999999992</v>
      </c>
      <c r="J23" s="26">
        <f t="shared" si="3"/>
        <v>1.3635000000000002</v>
      </c>
    </row>
    <row r="24" spans="1:10" ht="12.75">
      <c r="A24" s="6" t="s">
        <v>32</v>
      </c>
      <c r="B24" s="6"/>
      <c r="C24" s="6"/>
      <c r="D24" s="6"/>
      <c r="E24" s="6"/>
      <c r="F24" s="6"/>
      <c r="G24" s="6"/>
      <c r="H24" s="2"/>
      <c r="I24" s="2"/>
      <c r="J24" s="2"/>
    </row>
    <row r="25" spans="1:10" ht="12.75">
      <c r="A25" s="6" t="s">
        <v>33</v>
      </c>
      <c r="B25"/>
      <c r="C25"/>
      <c r="D25"/>
      <c r="E25"/>
      <c r="F25"/>
      <c r="G25"/>
      <c r="H25"/>
      <c r="I25"/>
      <c r="J25"/>
    </row>
    <row r="26" spans="1:10" ht="15" customHeight="1">
      <c r="A26"/>
      <c r="B26"/>
      <c r="C26"/>
      <c r="D26"/>
      <c r="E26"/>
      <c r="F26"/>
      <c r="G26"/>
      <c r="H26"/>
      <c r="I26"/>
      <c r="J26"/>
    </row>
  </sheetData>
  <pageMargins left="0.39370078740157477" right="0.39370078740157477" top="0.59055118110236215" bottom="0.59055118110236215" header="0" footer="0"/>
  <pageSetup paperSize="9" scale="75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</vt:lpstr>
      <vt:lpstr>1</vt:lpstr>
      <vt:lpstr>2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2023-11-16T18:07:12Z</dcterms:modified>
</cp:coreProperties>
</file>